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ser\Desktop\Materiale GRASSI FRANCESCO\Progetto Comunità Energetica\"/>
    </mc:Choice>
  </mc:AlternateContent>
  <xr:revisionPtr revIDLastSave="0" documentId="13_ncr:1_{5D640A5A-3438-4643-9309-61F2A8B601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ilanc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3" i="1" l="1"/>
  <c r="D64" i="1" s="1"/>
  <c r="E29" i="1"/>
  <c r="G63" i="1" s="1"/>
  <c r="D51" i="1"/>
  <c r="D50" i="1"/>
  <c r="D48" i="1"/>
  <c r="D49" i="1"/>
  <c r="G48" i="1"/>
  <c r="G47" i="1"/>
  <c r="E28" i="1"/>
  <c r="G45" i="1" s="1"/>
  <c r="G30" i="1"/>
  <c r="D47" i="1" s="1"/>
  <c r="G28" i="1"/>
  <c r="D45" i="1" s="1"/>
  <c r="G29" i="1"/>
  <c r="D46" i="1" s="1"/>
  <c r="E30" i="1"/>
  <c r="G46" i="1" s="1"/>
  <c r="E36" i="1" l="1"/>
  <c r="D52" i="1"/>
  <c r="G49" i="1" s="1"/>
  <c r="G50" i="1" s="1"/>
  <c r="G36" i="1"/>
  <c r="D62" i="1" l="1"/>
  <c r="G62" i="1"/>
  <c r="G64" i="1" s="1"/>
  <c r="E37" i="1"/>
</calcChain>
</file>

<file path=xl/sharedStrings.xml><?xml version="1.0" encoding="utf-8"?>
<sst xmlns="http://schemas.openxmlformats.org/spreadsheetml/2006/main" count="105" uniqueCount="58">
  <si>
    <t>Entrate</t>
  </si>
  <si>
    <t>Uscite</t>
  </si>
  <si>
    <t>Descrizione</t>
  </si>
  <si>
    <t>PREVISIONE BILANCIO ECONOMICO</t>
  </si>
  <si>
    <t>COMUNITÀ ENERGETICA RINNOVABILE CORATO</t>
  </si>
  <si>
    <t>Totale Entrate:</t>
  </si>
  <si>
    <t>Totale Uscite:</t>
  </si>
  <si>
    <t>Quota Iscrizione soci</t>
  </si>
  <si>
    <t>Importo</t>
  </si>
  <si>
    <t>Affitto Sede</t>
  </si>
  <si>
    <t>Utenze varie sede</t>
  </si>
  <si>
    <t>Manutenzione impianti configurazioni</t>
  </si>
  <si>
    <t>Corrispettivo variabile autoconsumo GSE</t>
  </si>
  <si>
    <t>Corrispettivo fisso autoconsumo GSE</t>
  </si>
  <si>
    <t>Spese varie</t>
  </si>
  <si>
    <t>Donazioni (se percepite)</t>
  </si>
  <si>
    <t>Corrispettivo aggiuntivo GSE</t>
  </si>
  <si>
    <t>Come si può notare il bilancio ha dei valori in funzione di parametri non noti a priori.</t>
  </si>
  <si>
    <t xml:space="preserve">Ai fini dei nostri calcoli, si suppone che: </t>
  </si>
  <si>
    <t>ATTENZIONE:</t>
  </si>
  <si>
    <t>1) ci sia una produzione annua di energia pari a 1.500.000 kWh</t>
  </si>
  <si>
    <t>4) siano presenti 20 utenze consumatori</t>
  </si>
  <si>
    <t>Utile comunità:</t>
  </si>
  <si>
    <t>DISTRIBUZIONE UTILE ED ABBATTIMENTO COSTO</t>
  </si>
  <si>
    <t>Il bilancio economico si presenta così definito.</t>
  </si>
  <si>
    <t>Il fondo è distribuito in proporzione dell'energia autoconsumata di ciascun impianto.</t>
  </si>
  <si>
    <t>Costi gestione comunità (dipententi e consulenze)</t>
  </si>
  <si>
    <t>3) siano presenti 20 utenze produttori o produttori-consumatori con impianti da 54 kWh</t>
  </si>
  <si>
    <t>I soci produttori e consumatori percepiscono risorse da entrambi i fondi, con le stesse regole già citate.</t>
  </si>
  <si>
    <t>Altre evenutali risorse</t>
  </si>
  <si>
    <t>Rimborso oneri</t>
  </si>
  <si>
    <r>
      <rPr>
        <sz val="12"/>
        <color theme="1"/>
        <rFont val="Calibri"/>
        <family val="2"/>
      </rPr>
      <t>€</t>
    </r>
    <r>
      <rPr>
        <sz val="9.6"/>
        <color theme="1"/>
        <rFont val="Calibri"/>
        <family val="2"/>
      </rPr>
      <t>/Mwh</t>
    </r>
  </si>
  <si>
    <r>
      <t>€</t>
    </r>
    <r>
      <rPr>
        <sz val="9.6"/>
        <color theme="1"/>
        <rFont val="Calibri"/>
        <family val="2"/>
      </rPr>
      <t>/Kwh</t>
    </r>
    <r>
      <rPr>
        <sz val="12"/>
        <color theme="1"/>
        <rFont val="Calibri"/>
        <family val="2"/>
      </rPr>
      <t xml:space="preserve"> (ipotesi)</t>
    </r>
  </si>
  <si>
    <r>
      <t>€/</t>
    </r>
    <r>
      <rPr>
        <sz val="9.6"/>
        <color theme="1"/>
        <rFont val="Calibri"/>
        <family val="2"/>
      </rPr>
      <t>socio</t>
    </r>
  </si>
  <si>
    <t>€/kWh (per ogni configurazione)</t>
  </si>
  <si>
    <t>€/Pod</t>
  </si>
  <si>
    <t>5) l'incentivo rimborso oneri sia pari a 8 €/MWh</t>
  </si>
  <si>
    <r>
      <t>€</t>
    </r>
    <r>
      <rPr>
        <sz val="9.6"/>
        <color theme="1"/>
        <rFont val="Calibri"/>
        <family val="2"/>
      </rPr>
      <t>/configurazione</t>
    </r>
  </si>
  <si>
    <t>Il fondo è distribuito in proporzione della produzione energetica immessa nella CER di ciascun impianto.</t>
  </si>
  <si>
    <t>Tabella parametri</t>
  </si>
  <si>
    <t>% immessa</t>
  </si>
  <si>
    <t>consumatori</t>
  </si>
  <si>
    <t>impianti</t>
  </si>
  <si>
    <t>kWh (energia)</t>
  </si>
  <si>
    <t>Kwh (potenza impianti)</t>
  </si>
  <si>
    <t>Incentivo GSE Premio autoconsumo</t>
  </si>
  <si>
    <t>Spese Generali</t>
  </si>
  <si>
    <t>Totale</t>
  </si>
  <si>
    <t>Ricavi autoconsumo</t>
  </si>
  <si>
    <t>FONDO PRODUZIONE</t>
  </si>
  <si>
    <t>FORMULE UTILIZZATE PER DISTRIBUZIONE AD UTENTI</t>
  </si>
  <si>
    <t>50% Ricavi autoconsumo</t>
  </si>
  <si>
    <t>2) il 10% dell'energia prodotta sia immessa in rete</t>
  </si>
  <si>
    <t>FONDO AUTOCONSUMO</t>
  </si>
  <si>
    <t>Definiamo Ricavi autoconsumo come la somma di Incentivo GSE Premio autoconsumo ed altre entrate non ricevute da GSE meno le spese generali.</t>
  </si>
  <si>
    <t>Per spese generali si intende la sommatoria di tutte le voci in uscita fatta eccezione la spesa di manutenzione impianti.</t>
  </si>
  <si>
    <t>Per i produttori si istituisce un FONDO PRODUZIONE dato dal 50% dei Ricavi autoconsumo meno la spesa relativa alla manutenzione impianti.</t>
  </si>
  <si>
    <r>
      <t>Per i consumatori si istituisce un FONDO AUTOCONSUMO costi dato dalla somma de</t>
    </r>
    <r>
      <rPr>
        <u val="singleAccounting"/>
        <sz val="12"/>
        <rFont val="Calibri"/>
        <family val="2"/>
        <scheme val="minor"/>
      </rPr>
      <t>l 50% dei Ricavi autoconsumo</t>
    </r>
    <r>
      <rPr>
        <sz val="12"/>
        <rFont val="Calibri"/>
        <family val="2"/>
        <scheme val="minor"/>
      </rPr>
      <t xml:space="preserve"> e dell'incentivo Rimborso oneri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</si>
</sst>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#,##0.0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b/>
      <u val="singleAccounting"/>
      <sz val="12"/>
      <name val="Calibri"/>
      <family val="2"/>
      <scheme val="minor"/>
    </font>
    <font>
      <u val="singleAccounting"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</font>
    <font>
      <sz val="9.6"/>
      <color theme="1"/>
      <name val="Calibri"/>
      <family val="2"/>
    </font>
    <font>
      <u val="singleAccounting"/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44" fontId="4" fillId="0" borderId="0" xfId="0" applyNumberFormat="1" applyFont="1" applyAlignment="1">
      <alignment horizontal="center" vertical="center"/>
    </xf>
    <xf numFmtId="43" fontId="4" fillId="0" borderId="0" xfId="1" applyFont="1" applyFill="1" applyAlignment="1">
      <alignment horizontal="center" vertical="center"/>
    </xf>
    <xf numFmtId="44" fontId="10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4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4" fontId="7" fillId="0" borderId="0" xfId="0" applyNumberFormat="1" applyFont="1" applyAlignment="1">
      <alignment horizontal="left" vertical="center"/>
    </xf>
    <xf numFmtId="44" fontId="9" fillId="0" borderId="0" xfId="0" applyNumberFormat="1" applyFont="1" applyAlignment="1">
      <alignment horizontal="center" vertical="center"/>
    </xf>
    <xf numFmtId="44" fontId="4" fillId="0" borderId="0" xfId="2" applyFont="1" applyBorder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4" fillId="0" borderId="0" xfId="2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5" fontId="4" fillId="0" borderId="17" xfId="2" applyNumberFormat="1" applyFont="1" applyBorder="1" applyAlignment="1">
      <alignment horizontal="center" vertical="center"/>
    </xf>
    <xf numFmtId="44" fontId="4" fillId="0" borderId="17" xfId="2" applyFont="1" applyBorder="1" applyAlignment="1">
      <alignment horizontal="center" vertical="center"/>
    </xf>
    <xf numFmtId="44" fontId="4" fillId="0" borderId="21" xfId="2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6" fontId="4" fillId="0" borderId="2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4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66" fontId="4" fillId="0" borderId="6" xfId="2" applyNumberFormat="1" applyFont="1" applyBorder="1" applyAlignment="1">
      <alignment horizontal="center" vertical="center"/>
    </xf>
    <xf numFmtId="165" fontId="4" fillId="0" borderId="6" xfId="2" applyNumberFormat="1" applyFont="1" applyBorder="1" applyAlignment="1">
      <alignment horizontal="center" vertical="center"/>
    </xf>
    <xf numFmtId="165" fontId="4" fillId="0" borderId="23" xfId="2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66" fontId="4" fillId="0" borderId="24" xfId="2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4" fillId="0" borderId="20" xfId="2" applyNumberFormat="1" applyFont="1" applyBorder="1" applyAlignment="1">
      <alignment horizontal="center" vertical="center"/>
    </xf>
    <xf numFmtId="166" fontId="4" fillId="0" borderId="20" xfId="2" applyNumberFormat="1" applyFont="1" applyBorder="1" applyAlignment="1">
      <alignment horizontal="center" vertical="center"/>
    </xf>
    <xf numFmtId="165" fontId="4" fillId="0" borderId="21" xfId="2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6" fontId="12" fillId="0" borderId="17" xfId="0" applyNumberFormat="1" applyFont="1" applyBorder="1" applyAlignment="1">
      <alignment horizontal="center" vertical="center"/>
    </xf>
    <xf numFmtId="6" fontId="1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65" fontId="4" fillId="0" borderId="5" xfId="2" applyNumberFormat="1" applyFont="1" applyBorder="1" applyAlignment="1">
      <alignment horizontal="center" vertical="center"/>
    </xf>
    <xf numFmtId="165" fontId="4" fillId="0" borderId="4" xfId="2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6" xfId="0" applyNumberFormat="1" applyFont="1" applyBorder="1" applyAlignment="1">
      <alignment horizontal="center" vertical="center"/>
    </xf>
    <xf numFmtId="165" fontId="2" fillId="0" borderId="21" xfId="2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center" vertical="center"/>
    </xf>
    <xf numFmtId="165" fontId="4" fillId="0" borderId="2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2" fontId="4" fillId="0" borderId="2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25" xfId="2" applyNumberFormat="1" applyFont="1" applyBorder="1" applyAlignment="1">
      <alignment horizontal="center" vertical="center"/>
    </xf>
    <xf numFmtId="2" fontId="4" fillId="0" borderId="5" xfId="2" applyNumberFormat="1" applyFont="1" applyBorder="1" applyAlignment="1">
      <alignment horizontal="center" vertical="center"/>
    </xf>
    <xf numFmtId="44" fontId="11" fillId="0" borderId="0" xfId="0" applyNumberFormat="1" applyFont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3" fontId="4" fillId="0" borderId="0" xfId="1" applyFon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9" fillId="0" borderId="0" xfId="0" applyNumberFormat="1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11907</xdr:colOff>
      <xdr:row>70</xdr:row>
      <xdr:rowOff>23813</xdr:rowOff>
    </xdr:from>
    <xdr:to>
      <xdr:col>5</xdr:col>
      <xdr:colOff>2040732</xdr:colOff>
      <xdr:row>73</xdr:row>
      <xdr:rowOff>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27BC50AA-E510-26E7-43D7-4F20E45E4D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6993" y="11355842"/>
          <a:ext cx="7939768" cy="564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43542</xdr:colOff>
      <xdr:row>66</xdr:row>
      <xdr:rowOff>119744</xdr:rowOff>
    </xdr:from>
    <xdr:to>
      <xdr:col>5</xdr:col>
      <xdr:colOff>1992085</xdr:colOff>
      <xdr:row>69</xdr:row>
      <xdr:rowOff>97971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4DDA0B9-0149-2512-AA31-A83654D9B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8628" y="10668001"/>
          <a:ext cx="7859486" cy="566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7"/>
  <sheetViews>
    <sheetView tabSelected="1" zoomScale="70" zoomScaleNormal="70" workbookViewId="0">
      <selection sqref="A1:J1"/>
    </sheetView>
  </sheetViews>
  <sheetFormatPr defaultColWidth="8.88671875" defaultRowHeight="14.4" x14ac:dyDescent="0.3"/>
  <cols>
    <col min="1" max="1" width="8.88671875" style="3" customWidth="1"/>
    <col min="2" max="2" width="19.88671875" style="3" customWidth="1"/>
    <col min="3" max="3" width="45.44140625" style="3" customWidth="1"/>
    <col min="4" max="4" width="21.44140625" style="3" customWidth="1"/>
    <col min="5" max="5" width="25.6640625" style="3" customWidth="1"/>
    <col min="6" max="6" width="53" style="3" customWidth="1"/>
    <col min="7" max="7" width="41.88671875" style="3" customWidth="1"/>
    <col min="8" max="8" width="31.44140625" style="3" customWidth="1"/>
    <col min="9" max="12" width="8.88671875" style="3"/>
    <col min="13" max="13" width="12.33203125" style="3" customWidth="1"/>
    <col min="14" max="16384" width="8.88671875" style="3"/>
  </cols>
  <sheetData>
    <row r="1" spans="1:14" ht="43.95" customHeight="1" x14ac:dyDescent="0.3">
      <c r="A1" s="97" t="s">
        <v>3</v>
      </c>
      <c r="B1" s="97"/>
      <c r="C1" s="97"/>
      <c r="D1" s="97"/>
      <c r="E1" s="97"/>
      <c r="F1" s="97"/>
      <c r="G1" s="97"/>
      <c r="H1" s="97"/>
      <c r="I1" s="97"/>
      <c r="J1" s="97"/>
      <c r="K1" s="1"/>
      <c r="L1" s="1"/>
      <c r="M1" s="1"/>
      <c r="N1" s="1"/>
    </row>
    <row r="2" spans="1:14" ht="48.6" customHeight="1" x14ac:dyDescent="0.3">
      <c r="A2" s="97" t="s">
        <v>4</v>
      </c>
      <c r="B2" s="97"/>
      <c r="C2" s="97"/>
      <c r="D2" s="97"/>
      <c r="E2" s="97"/>
      <c r="F2" s="97"/>
      <c r="G2" s="97"/>
      <c r="H2" s="97"/>
      <c r="I2" s="97"/>
      <c r="J2" s="97"/>
      <c r="K2" s="1"/>
    </row>
    <row r="3" spans="1:14" ht="15" thickBot="1" x14ac:dyDescent="0.35"/>
    <row r="4" spans="1:14" ht="21.6" thickBot="1" x14ac:dyDescent="0.35">
      <c r="C4" s="72" t="s">
        <v>0</v>
      </c>
      <c r="D4" s="96"/>
      <c r="E4" s="73"/>
      <c r="F4" s="96" t="s">
        <v>1</v>
      </c>
      <c r="G4" s="96"/>
      <c r="H4" s="73"/>
    </row>
    <row r="5" spans="1:14" s="2" customFormat="1" ht="16.2" thickBot="1" x14ac:dyDescent="0.35">
      <c r="C5" s="42" t="s">
        <v>2</v>
      </c>
      <c r="D5" s="81" t="s">
        <v>8</v>
      </c>
      <c r="E5" s="82"/>
      <c r="F5" s="42" t="s">
        <v>2</v>
      </c>
      <c r="G5" s="81" t="s">
        <v>8</v>
      </c>
      <c r="H5" s="82"/>
    </row>
    <row r="6" spans="1:14" s="2" customFormat="1" ht="15.6" x14ac:dyDescent="0.3">
      <c r="C6" s="40" t="s">
        <v>45</v>
      </c>
      <c r="D6" s="67">
        <v>110</v>
      </c>
      <c r="E6" s="50" t="s">
        <v>31</v>
      </c>
      <c r="F6" s="40" t="s">
        <v>13</v>
      </c>
      <c r="G6" s="69">
        <v>30</v>
      </c>
      <c r="H6" s="53" t="s">
        <v>37</v>
      </c>
    </row>
    <row r="7" spans="1:14" s="2" customFormat="1" ht="15.6" x14ac:dyDescent="0.3">
      <c r="C7" s="27" t="s">
        <v>30</v>
      </c>
      <c r="D7" s="68">
        <v>8.0000000000000002E-3</v>
      </c>
      <c r="E7" s="49" t="s">
        <v>32</v>
      </c>
      <c r="F7" s="27" t="s">
        <v>12</v>
      </c>
      <c r="G7" s="70">
        <v>1</v>
      </c>
      <c r="H7" s="22" t="s">
        <v>34</v>
      </c>
    </row>
    <row r="8" spans="1:14" s="2" customFormat="1" ht="15.6" x14ac:dyDescent="0.3">
      <c r="C8" s="27" t="s">
        <v>7</v>
      </c>
      <c r="D8" s="68">
        <v>100</v>
      </c>
      <c r="E8" s="49" t="s">
        <v>33</v>
      </c>
      <c r="F8" s="27" t="s">
        <v>16</v>
      </c>
      <c r="G8" s="70">
        <v>4</v>
      </c>
      <c r="H8" s="22" t="s">
        <v>35</v>
      </c>
    </row>
    <row r="9" spans="1:14" s="2" customFormat="1" ht="15.6" x14ac:dyDescent="0.3">
      <c r="C9" s="27" t="s">
        <v>15</v>
      </c>
      <c r="D9" s="48"/>
      <c r="E9" s="22"/>
      <c r="F9" s="27" t="s">
        <v>9</v>
      </c>
      <c r="G9" s="54">
        <v>10000</v>
      </c>
      <c r="H9" s="25"/>
    </row>
    <row r="10" spans="1:14" s="2" customFormat="1" ht="15.6" x14ac:dyDescent="0.3">
      <c r="C10" s="27" t="s">
        <v>29</v>
      </c>
      <c r="D10" s="47"/>
      <c r="E10" s="22"/>
      <c r="F10" s="27" t="s">
        <v>10</v>
      </c>
      <c r="G10" s="54">
        <v>1000</v>
      </c>
      <c r="H10" s="25"/>
    </row>
    <row r="11" spans="1:14" s="2" customFormat="1" ht="15.6" x14ac:dyDescent="0.3">
      <c r="C11" s="27"/>
      <c r="D11" s="47"/>
      <c r="E11" s="22"/>
      <c r="F11" s="27" t="s">
        <v>11</v>
      </c>
      <c r="G11" s="54">
        <v>20000</v>
      </c>
      <c r="H11" s="25"/>
    </row>
    <row r="12" spans="1:14" s="2" customFormat="1" ht="15.6" x14ac:dyDescent="0.3">
      <c r="C12" s="27"/>
      <c r="D12" s="47"/>
      <c r="E12" s="22"/>
      <c r="F12" s="36" t="s">
        <v>26</v>
      </c>
      <c r="G12" s="54">
        <v>40000</v>
      </c>
      <c r="H12" s="25"/>
    </row>
    <row r="13" spans="1:14" s="2" customFormat="1" ht="16.2" thickBot="1" x14ac:dyDescent="0.35">
      <c r="C13" s="46"/>
      <c r="D13" s="51"/>
      <c r="E13" s="52"/>
      <c r="F13" s="28" t="s">
        <v>14</v>
      </c>
      <c r="G13" s="55">
        <v>4000</v>
      </c>
      <c r="H13" s="26"/>
    </row>
    <row r="14" spans="1:14" s="2" customFormat="1" ht="15.6" x14ac:dyDescent="0.3">
      <c r="C14" s="4"/>
      <c r="D14" s="4"/>
      <c r="E14" s="4"/>
      <c r="G14" s="16"/>
      <c r="H14" s="16"/>
    </row>
    <row r="15" spans="1:14" s="2" customFormat="1" ht="16.2" thickBot="1" x14ac:dyDescent="0.35">
      <c r="C15" s="9" t="s">
        <v>19</v>
      </c>
      <c r="D15" s="4"/>
      <c r="E15" s="4"/>
      <c r="F15" s="4"/>
      <c r="G15" s="4"/>
      <c r="H15" s="4"/>
    </row>
    <row r="16" spans="1:14" s="2" customFormat="1" ht="16.2" thickBot="1" x14ac:dyDescent="0.35">
      <c r="C16" s="84" t="s">
        <v>17</v>
      </c>
      <c r="D16" s="84"/>
      <c r="E16" s="84"/>
      <c r="F16" s="83" t="s">
        <v>39</v>
      </c>
      <c r="G16" s="82"/>
    </row>
    <row r="17" spans="2:14" s="2" customFormat="1" ht="15.6" x14ac:dyDescent="0.3">
      <c r="C17" s="13" t="s">
        <v>18</v>
      </c>
      <c r="D17" s="13"/>
      <c r="E17" s="13"/>
      <c r="F17" s="56">
        <v>1500000</v>
      </c>
      <c r="G17" s="57" t="s">
        <v>43</v>
      </c>
    </row>
    <row r="18" spans="2:14" s="2" customFormat="1" ht="15.6" x14ac:dyDescent="0.3">
      <c r="C18" s="84" t="s">
        <v>20</v>
      </c>
      <c r="D18" s="84"/>
      <c r="E18" s="13"/>
      <c r="F18" s="58">
        <v>0.1</v>
      </c>
      <c r="G18" s="22" t="s">
        <v>40</v>
      </c>
    </row>
    <row r="19" spans="2:14" s="2" customFormat="1" ht="15.6" x14ac:dyDescent="0.3">
      <c r="C19" s="84" t="s">
        <v>52</v>
      </c>
      <c r="D19" s="84"/>
      <c r="E19" s="13"/>
      <c r="F19" s="21">
        <v>20</v>
      </c>
      <c r="G19" s="22" t="s">
        <v>42</v>
      </c>
      <c r="L19" s="95"/>
      <c r="M19" s="95"/>
      <c r="N19" s="95"/>
    </row>
    <row r="20" spans="2:14" s="2" customFormat="1" ht="15.6" x14ac:dyDescent="0.3">
      <c r="B20" s="17"/>
      <c r="C20" s="84" t="s">
        <v>27</v>
      </c>
      <c r="D20" s="84"/>
      <c r="E20" s="84"/>
      <c r="F20" s="21">
        <v>20</v>
      </c>
      <c r="G20" s="22" t="s">
        <v>41</v>
      </c>
      <c r="K20" s="7"/>
      <c r="L20" s="93"/>
      <c r="M20" s="93"/>
      <c r="N20" s="93"/>
    </row>
    <row r="21" spans="2:14" s="2" customFormat="1" ht="16.2" thickBot="1" x14ac:dyDescent="0.35">
      <c r="C21" s="13" t="s">
        <v>21</v>
      </c>
      <c r="D21" s="13"/>
      <c r="E21" s="13"/>
      <c r="F21" s="23">
        <v>54</v>
      </c>
      <c r="G21" s="29" t="s">
        <v>44</v>
      </c>
      <c r="K21" s="7"/>
      <c r="L21" s="7"/>
      <c r="M21" s="7"/>
      <c r="N21" s="7"/>
    </row>
    <row r="22" spans="2:14" s="2" customFormat="1" ht="15.6" x14ac:dyDescent="0.3">
      <c r="C22" s="84" t="s">
        <v>36</v>
      </c>
      <c r="D22" s="84"/>
      <c r="E22" s="13"/>
      <c r="F22" s="13"/>
      <c r="G22" s="13"/>
      <c r="H22" s="13"/>
      <c r="K22" s="7"/>
      <c r="L22" s="93"/>
      <c r="M22" s="93"/>
      <c r="N22" s="93"/>
    </row>
    <row r="23" spans="2:14" s="2" customFormat="1" ht="15.6" x14ac:dyDescent="0.3">
      <c r="F23" s="13"/>
      <c r="G23" s="13"/>
      <c r="H23" s="13"/>
      <c r="K23" s="7"/>
      <c r="L23" s="93"/>
      <c r="M23" s="93"/>
      <c r="N23" s="93"/>
    </row>
    <row r="24" spans="2:14" s="2" customFormat="1" ht="15.6" x14ac:dyDescent="0.3">
      <c r="C24" s="84" t="s">
        <v>24</v>
      </c>
      <c r="D24" s="84"/>
      <c r="E24" s="13"/>
      <c r="K24" s="7"/>
      <c r="L24" s="93"/>
      <c r="M24" s="93"/>
      <c r="N24" s="93"/>
    </row>
    <row r="25" spans="2:14" s="2" customFormat="1" ht="16.2" thickBot="1" x14ac:dyDescent="0.35">
      <c r="K25" s="7"/>
      <c r="L25" s="93"/>
      <c r="M25" s="93"/>
      <c r="N25" s="93"/>
    </row>
    <row r="26" spans="2:14" s="2" customFormat="1" ht="21.6" thickBot="1" x14ac:dyDescent="0.35">
      <c r="C26" s="74" t="s">
        <v>0</v>
      </c>
      <c r="D26" s="85"/>
      <c r="E26" s="75"/>
      <c r="F26" s="96" t="s">
        <v>1</v>
      </c>
      <c r="G26" s="73"/>
      <c r="K26" s="7"/>
      <c r="L26" s="93"/>
      <c r="M26" s="93"/>
      <c r="N26" s="93"/>
    </row>
    <row r="27" spans="2:14" s="2" customFormat="1" ht="21.6" thickBot="1" x14ac:dyDescent="0.35">
      <c r="C27" s="86" t="s">
        <v>2</v>
      </c>
      <c r="D27" s="87"/>
      <c r="E27" s="20" t="s">
        <v>8</v>
      </c>
      <c r="F27" s="42" t="s">
        <v>2</v>
      </c>
      <c r="G27" s="20" t="s">
        <v>8</v>
      </c>
      <c r="H27" s="18"/>
    </row>
    <row r="28" spans="2:14" s="2" customFormat="1" ht="15.6" x14ac:dyDescent="0.3">
      <c r="C28" s="88" t="s">
        <v>45</v>
      </c>
      <c r="D28" s="89"/>
      <c r="E28" s="43">
        <f>(F17*(1-F18)*D6)/1000</f>
        <v>148500</v>
      </c>
      <c r="F28" s="40" t="s">
        <v>13</v>
      </c>
      <c r="G28" s="44">
        <f>G6*F19</f>
        <v>600</v>
      </c>
      <c r="M28" s="94"/>
      <c r="N28" s="94"/>
    </row>
    <row r="29" spans="2:14" s="2" customFormat="1" ht="15.6" x14ac:dyDescent="0.3">
      <c r="C29" s="90" t="s">
        <v>30</v>
      </c>
      <c r="D29" s="91"/>
      <c r="E29" s="24">
        <f>D7*F17*(1-F18)</f>
        <v>10800</v>
      </c>
      <c r="F29" s="27" t="s">
        <v>12</v>
      </c>
      <c r="G29" s="24">
        <f>F21*G7*F19</f>
        <v>1080</v>
      </c>
      <c r="H29" s="19"/>
    </row>
    <row r="30" spans="2:14" s="2" customFormat="1" ht="15.6" x14ac:dyDescent="0.3">
      <c r="C30" s="90" t="s">
        <v>7</v>
      </c>
      <c r="D30" s="91"/>
      <c r="E30" s="24">
        <f>(D8)*(F19+F20)</f>
        <v>4000</v>
      </c>
      <c r="F30" s="27" t="s">
        <v>16</v>
      </c>
      <c r="G30" s="24">
        <f>G8*(F19+F20)</f>
        <v>160</v>
      </c>
      <c r="H30" s="19"/>
    </row>
    <row r="31" spans="2:14" s="2" customFormat="1" ht="15" customHeight="1" x14ac:dyDescent="0.3">
      <c r="C31" s="90" t="s">
        <v>15</v>
      </c>
      <c r="D31" s="91"/>
      <c r="E31" s="24">
        <v>0</v>
      </c>
      <c r="F31" s="27" t="s">
        <v>9</v>
      </c>
      <c r="G31" s="24">
        <v>10000</v>
      </c>
      <c r="H31" s="19"/>
    </row>
    <row r="32" spans="2:14" s="2" customFormat="1" ht="15.6" x14ac:dyDescent="0.3">
      <c r="C32" s="90" t="s">
        <v>29</v>
      </c>
      <c r="D32" s="91"/>
      <c r="E32" s="24">
        <v>0</v>
      </c>
      <c r="F32" s="27" t="s">
        <v>10</v>
      </c>
      <c r="G32" s="24">
        <v>1000</v>
      </c>
      <c r="H32" s="16"/>
    </row>
    <row r="33" spans="1:10" s="2" customFormat="1" ht="15.6" x14ac:dyDescent="0.3">
      <c r="C33" s="77"/>
      <c r="D33" s="78"/>
      <c r="E33" s="24"/>
      <c r="F33" s="27" t="s">
        <v>11</v>
      </c>
      <c r="G33" s="24">
        <v>20000</v>
      </c>
      <c r="H33" s="16"/>
    </row>
    <row r="34" spans="1:10" s="2" customFormat="1" ht="15.6" x14ac:dyDescent="0.3">
      <c r="C34" s="77"/>
      <c r="D34" s="78"/>
      <c r="E34" s="24"/>
      <c r="F34" s="36" t="s">
        <v>26</v>
      </c>
      <c r="G34" s="24">
        <v>40000</v>
      </c>
      <c r="H34" s="16"/>
    </row>
    <row r="35" spans="1:10" s="2" customFormat="1" ht="16.2" thickBot="1" x14ac:dyDescent="0.35">
      <c r="C35" s="79"/>
      <c r="D35" s="80"/>
      <c r="E35" s="59"/>
      <c r="F35" s="28" t="s">
        <v>14</v>
      </c>
      <c r="G35" s="45">
        <v>4000</v>
      </c>
      <c r="H35" s="16"/>
    </row>
    <row r="36" spans="1:10" s="2" customFormat="1" ht="21" x14ac:dyDescent="0.3">
      <c r="C36" s="92" t="s">
        <v>5</v>
      </c>
      <c r="D36" s="92"/>
      <c r="E36" s="60">
        <f>SUM(E28:E34)</f>
        <v>163300</v>
      </c>
      <c r="F36" s="18" t="s">
        <v>6</v>
      </c>
      <c r="G36" s="34">
        <f>SUM(G28:G35)</f>
        <v>76840</v>
      </c>
      <c r="H36" s="16"/>
    </row>
    <row r="37" spans="1:10" s="2" customFormat="1" ht="21" x14ac:dyDescent="0.3">
      <c r="C37" s="92" t="s">
        <v>22</v>
      </c>
      <c r="D37" s="92"/>
      <c r="E37" s="34">
        <f>(E36-G36)</f>
        <v>86460</v>
      </c>
      <c r="F37" s="18"/>
      <c r="G37" s="32"/>
      <c r="H37" s="16"/>
    </row>
    <row r="38" spans="1:10" s="2" customFormat="1" ht="21" x14ac:dyDescent="0.3">
      <c r="C38" s="31"/>
      <c r="D38" s="31"/>
      <c r="E38" s="32"/>
      <c r="F38" s="18"/>
      <c r="G38" s="32"/>
      <c r="H38" s="16"/>
    </row>
    <row r="39" spans="1:10" s="2" customFormat="1" ht="17.399999999999999" x14ac:dyDescent="0.3">
      <c r="C39" s="98" t="s">
        <v>23</v>
      </c>
      <c r="D39" s="98"/>
      <c r="E39" s="15"/>
      <c r="F39" s="6"/>
      <c r="G39" s="5"/>
      <c r="H39" s="16"/>
    </row>
    <row r="40" spans="1:10" s="2" customFormat="1" ht="15.6" x14ac:dyDescent="0.3">
      <c r="C40" s="71" t="s">
        <v>54</v>
      </c>
      <c r="D40" s="71"/>
      <c r="E40" s="71"/>
      <c r="F40" s="71"/>
      <c r="G40" s="4"/>
      <c r="H40" s="5"/>
    </row>
    <row r="41" spans="1:10" s="2" customFormat="1" ht="15.6" x14ac:dyDescent="0.3">
      <c r="C41" s="71" t="s">
        <v>55</v>
      </c>
      <c r="D41" s="71"/>
      <c r="E41" s="71"/>
      <c r="F41" s="71"/>
      <c r="H41" s="4"/>
    </row>
    <row r="42" spans="1:10" s="2" customFormat="1" ht="16.2" thickBot="1" x14ac:dyDescent="0.35">
      <c r="G42" s="11"/>
    </row>
    <row r="43" spans="1:10" s="2" customFormat="1" ht="17.399999999999999" customHeight="1" thickBot="1" x14ac:dyDescent="0.35">
      <c r="C43" s="74" t="s">
        <v>46</v>
      </c>
      <c r="D43" s="75"/>
      <c r="F43" s="74" t="s">
        <v>48</v>
      </c>
      <c r="G43" s="76"/>
      <c r="H43" s="8"/>
    </row>
    <row r="44" spans="1:10" s="2" customFormat="1" ht="16.2" thickBot="1" x14ac:dyDescent="0.35">
      <c r="C44" s="42" t="s">
        <v>2</v>
      </c>
      <c r="D44" s="42" t="s">
        <v>8</v>
      </c>
      <c r="F44" s="42" t="s">
        <v>2</v>
      </c>
      <c r="G44" s="20" t="s">
        <v>8</v>
      </c>
    </row>
    <row r="45" spans="1:10" s="2" customFormat="1" ht="15.6" x14ac:dyDescent="0.3">
      <c r="C45" s="40" t="s">
        <v>13</v>
      </c>
      <c r="D45" s="41">
        <f>G28</f>
        <v>600</v>
      </c>
      <c r="F45" s="40" t="s">
        <v>45</v>
      </c>
      <c r="G45" s="43">
        <f>E28</f>
        <v>148500</v>
      </c>
    </row>
    <row r="46" spans="1:10" s="2" customFormat="1" ht="15.6" x14ac:dyDescent="0.3">
      <c r="A46" s="10"/>
      <c r="B46" s="10"/>
      <c r="C46" s="27" t="s">
        <v>12</v>
      </c>
      <c r="D46" s="37">
        <f t="shared" ref="D46:D49" si="0">G29</f>
        <v>1080</v>
      </c>
      <c r="F46" s="27" t="s">
        <v>7</v>
      </c>
      <c r="G46" s="24">
        <f>E30</f>
        <v>4000</v>
      </c>
      <c r="I46" s="10"/>
      <c r="J46" s="10"/>
    </row>
    <row r="47" spans="1:10" s="2" customFormat="1" ht="15.6" x14ac:dyDescent="0.3">
      <c r="A47" s="10"/>
      <c r="B47" s="10"/>
      <c r="C47" s="27" t="s">
        <v>16</v>
      </c>
      <c r="D47" s="37">
        <f t="shared" si="0"/>
        <v>160</v>
      </c>
      <c r="F47" s="27" t="s">
        <v>15</v>
      </c>
      <c r="G47" s="24">
        <f>E31</f>
        <v>0</v>
      </c>
      <c r="I47" s="10"/>
      <c r="J47" s="10"/>
    </row>
    <row r="48" spans="1:10" s="2" customFormat="1" ht="15.6" x14ac:dyDescent="0.3">
      <c r="A48" s="10"/>
      <c r="B48" s="10"/>
      <c r="C48" s="27" t="s">
        <v>9</v>
      </c>
      <c r="D48" s="37">
        <f t="shared" si="0"/>
        <v>10000</v>
      </c>
      <c r="F48" s="27" t="s">
        <v>29</v>
      </c>
      <c r="G48" s="24">
        <f>E32</f>
        <v>0</v>
      </c>
      <c r="I48" s="10"/>
      <c r="J48" s="10"/>
    </row>
    <row r="49" spans="1:10" s="2" customFormat="1" ht="16.2" thickBot="1" x14ac:dyDescent="0.35">
      <c r="A49" s="10"/>
      <c r="B49" s="10"/>
      <c r="C49" s="27" t="s">
        <v>10</v>
      </c>
      <c r="D49" s="37">
        <f t="shared" si="0"/>
        <v>1000</v>
      </c>
      <c r="F49" s="28" t="s">
        <v>46</v>
      </c>
      <c r="G49" s="30">
        <f>(-D52)</f>
        <v>-56840</v>
      </c>
      <c r="H49" s="11"/>
      <c r="I49" s="10"/>
      <c r="J49" s="10"/>
    </row>
    <row r="50" spans="1:10" s="2" customFormat="1" ht="21" x14ac:dyDescent="0.3">
      <c r="A50" s="10"/>
      <c r="B50" s="10"/>
      <c r="C50" s="36" t="s">
        <v>26</v>
      </c>
      <c r="D50" s="38">
        <f>G34</f>
        <v>40000</v>
      </c>
      <c r="F50" s="18" t="s">
        <v>47</v>
      </c>
      <c r="G50" s="34">
        <f>SUM(G45:G49)</f>
        <v>95660</v>
      </c>
      <c r="H50" s="11"/>
      <c r="I50" s="10"/>
      <c r="J50" s="10"/>
    </row>
    <row r="51" spans="1:10" s="2" customFormat="1" ht="16.2" thickBot="1" x14ac:dyDescent="0.35">
      <c r="A51" s="10"/>
      <c r="B51" s="10"/>
      <c r="C51" s="28" t="s">
        <v>14</v>
      </c>
      <c r="D51" s="39">
        <f>G35</f>
        <v>4000</v>
      </c>
      <c r="H51" s="10"/>
      <c r="I51" s="10"/>
      <c r="J51" s="10"/>
    </row>
    <row r="52" spans="1:10" s="2" customFormat="1" ht="21" x14ac:dyDescent="0.3">
      <c r="A52" s="10"/>
      <c r="B52" s="10"/>
      <c r="C52" s="18" t="s">
        <v>47</v>
      </c>
      <c r="D52" s="33">
        <f>SUM(D45:D51)</f>
        <v>56840</v>
      </c>
      <c r="H52" s="10"/>
      <c r="I52" s="10"/>
      <c r="J52" s="10"/>
    </row>
    <row r="53" spans="1:10" s="2" customFormat="1" ht="15.6" x14ac:dyDescent="0.3">
      <c r="A53" s="10"/>
      <c r="B53" s="10"/>
      <c r="G53" s="10"/>
      <c r="H53" s="10"/>
      <c r="I53" s="10"/>
      <c r="J53" s="10"/>
    </row>
    <row r="54" spans="1:10" s="2" customFormat="1" ht="15.6" x14ac:dyDescent="0.3">
      <c r="A54" s="10"/>
      <c r="B54" s="10"/>
      <c r="C54" s="71" t="s">
        <v>56</v>
      </c>
      <c r="D54" s="71"/>
      <c r="E54" s="71"/>
      <c r="F54" s="71"/>
      <c r="G54" s="10"/>
      <c r="H54" s="10"/>
      <c r="I54" s="10"/>
      <c r="J54" s="10"/>
    </row>
    <row r="55" spans="1:10" s="2" customFormat="1" ht="15.6" x14ac:dyDescent="0.3">
      <c r="A55" s="10"/>
      <c r="B55" s="10"/>
      <c r="C55" s="71" t="s">
        <v>38</v>
      </c>
      <c r="D55" s="71"/>
      <c r="E55" s="71"/>
      <c r="F55" s="71"/>
      <c r="G55" s="10"/>
      <c r="H55" s="10"/>
      <c r="I55" s="10"/>
      <c r="J55" s="10"/>
    </row>
    <row r="56" spans="1:10" s="2" customFormat="1" ht="17.399999999999999" x14ac:dyDescent="0.3">
      <c r="A56" s="10"/>
      <c r="B56" s="10"/>
      <c r="C56" s="71" t="s">
        <v>57</v>
      </c>
      <c r="D56" s="71"/>
      <c r="E56" s="71"/>
      <c r="F56" s="71"/>
      <c r="G56" s="10"/>
      <c r="H56" s="10"/>
      <c r="I56" s="10"/>
      <c r="J56" s="10"/>
    </row>
    <row r="57" spans="1:10" s="2" customFormat="1" ht="15.6" x14ac:dyDescent="0.3">
      <c r="A57" s="10"/>
      <c r="B57" s="10"/>
      <c r="C57" s="71" t="s">
        <v>25</v>
      </c>
      <c r="D57" s="71"/>
      <c r="E57" s="71"/>
      <c r="F57" s="14"/>
      <c r="G57" s="10"/>
      <c r="H57" s="10"/>
      <c r="I57" s="10"/>
      <c r="J57" s="10"/>
    </row>
    <row r="58" spans="1:10" s="2" customFormat="1" ht="15.6" x14ac:dyDescent="0.3">
      <c r="A58" s="10"/>
      <c r="B58" s="10"/>
      <c r="C58" s="71" t="s">
        <v>28</v>
      </c>
      <c r="D58" s="71"/>
      <c r="E58" s="71"/>
      <c r="F58" s="11"/>
      <c r="G58" s="10"/>
      <c r="H58" s="10"/>
      <c r="I58" s="10"/>
      <c r="J58" s="10"/>
    </row>
    <row r="59" spans="1:10" s="2" customFormat="1" ht="16.2" thickBot="1" x14ac:dyDescent="0.35">
      <c r="A59" s="10"/>
      <c r="B59" s="10"/>
      <c r="C59" s="12"/>
      <c r="D59" s="12"/>
      <c r="E59" s="12"/>
      <c r="F59" s="11"/>
      <c r="G59" s="10"/>
      <c r="H59" s="10"/>
      <c r="I59" s="10"/>
      <c r="J59" s="10"/>
    </row>
    <row r="60" spans="1:10" s="2" customFormat="1" ht="21.6" thickBot="1" x14ac:dyDescent="0.35">
      <c r="A60" s="10"/>
      <c r="B60" s="10"/>
      <c r="C60" s="72" t="s">
        <v>49</v>
      </c>
      <c r="D60" s="73"/>
      <c r="F60" s="72" t="s">
        <v>53</v>
      </c>
      <c r="G60" s="73"/>
      <c r="H60" s="10"/>
      <c r="I60" s="10"/>
      <c r="J60" s="10"/>
    </row>
    <row r="61" spans="1:10" s="2" customFormat="1" ht="16.2" thickBot="1" x14ac:dyDescent="0.35">
      <c r="A61" s="10"/>
      <c r="B61" s="10"/>
      <c r="C61" s="42" t="s">
        <v>2</v>
      </c>
      <c r="D61" s="42" t="s">
        <v>8</v>
      </c>
      <c r="F61" s="42" t="s">
        <v>2</v>
      </c>
      <c r="G61" s="42" t="s">
        <v>8</v>
      </c>
      <c r="H61" s="10"/>
      <c r="I61" s="10"/>
      <c r="J61" s="10"/>
    </row>
    <row r="62" spans="1:10" s="2" customFormat="1" ht="15.6" x14ac:dyDescent="0.3">
      <c r="A62" s="10"/>
      <c r="B62" s="10"/>
      <c r="C62" s="40" t="s">
        <v>51</v>
      </c>
      <c r="D62" s="61">
        <f>G50*50%</f>
        <v>47830</v>
      </c>
      <c r="F62" s="63" t="s">
        <v>51</v>
      </c>
      <c r="G62" s="64">
        <f>G50*50%</f>
        <v>47830</v>
      </c>
      <c r="H62" s="10"/>
      <c r="I62" s="10"/>
      <c r="J62" s="10"/>
    </row>
    <row r="63" spans="1:10" s="2" customFormat="1" ht="16.2" thickBot="1" x14ac:dyDescent="0.35">
      <c r="A63" s="10"/>
      <c r="B63" s="10"/>
      <c r="C63" s="28" t="s">
        <v>11</v>
      </c>
      <c r="D63" s="62">
        <f>-G33</f>
        <v>-20000</v>
      </c>
      <c r="F63" s="28" t="s">
        <v>30</v>
      </c>
      <c r="G63" s="65">
        <f>E29</f>
        <v>10800</v>
      </c>
      <c r="H63" s="10"/>
      <c r="I63" s="10"/>
      <c r="J63" s="10"/>
    </row>
    <row r="64" spans="1:10" s="2" customFormat="1" ht="21" x14ac:dyDescent="0.3">
      <c r="A64" s="10"/>
      <c r="B64" s="10"/>
      <c r="C64" s="18" t="s">
        <v>47</v>
      </c>
      <c r="D64" s="35">
        <f>D62+D63</f>
        <v>27830</v>
      </c>
      <c r="F64" s="18" t="s">
        <v>47</v>
      </c>
      <c r="G64" s="35">
        <f>G62+G63</f>
        <v>58630</v>
      </c>
      <c r="H64" s="10"/>
      <c r="I64" s="10"/>
      <c r="J64" s="10"/>
    </row>
    <row r="65" spans="1:10" s="2" customFormat="1" ht="15.6" x14ac:dyDescent="0.3">
      <c r="A65" s="10"/>
      <c r="B65" s="10"/>
      <c r="G65" s="10"/>
      <c r="H65" s="10"/>
      <c r="I65" s="10"/>
      <c r="J65" s="10"/>
    </row>
    <row r="66" spans="1:10" s="2" customFormat="1" ht="21" x14ac:dyDescent="0.3">
      <c r="A66" s="10"/>
      <c r="B66" s="10"/>
      <c r="C66" s="66" t="s">
        <v>50</v>
      </c>
      <c r="D66" s="66"/>
      <c r="E66" s="9"/>
      <c r="F66" s="10"/>
      <c r="G66" s="10"/>
      <c r="H66" s="10"/>
      <c r="I66" s="10"/>
      <c r="J66" s="10"/>
    </row>
    <row r="67" spans="1:10" s="2" customFormat="1" ht="15.6" x14ac:dyDescent="0.3">
      <c r="A67" s="10"/>
      <c r="B67" s="10"/>
      <c r="C67" s="10"/>
      <c r="D67" s="10"/>
      <c r="E67" s="10"/>
      <c r="F67" s="10"/>
      <c r="G67" s="10"/>
      <c r="H67" s="10"/>
      <c r="I67" s="10"/>
      <c r="J67" s="10"/>
    </row>
    <row r="68" spans="1:10" s="2" customFormat="1" ht="15.6" x14ac:dyDescent="0.3">
      <c r="A68" s="10"/>
      <c r="B68" s="10"/>
      <c r="C68"/>
      <c r="D68" s="10"/>
      <c r="E68" s="10"/>
      <c r="F68" s="10"/>
      <c r="G68" s="10"/>
      <c r="H68" s="10"/>
      <c r="I68" s="10"/>
      <c r="J68" s="10"/>
    </row>
    <row r="69" spans="1:10" s="2" customFormat="1" ht="15.6" x14ac:dyDescent="0.3">
      <c r="A69" s="10"/>
      <c r="B69" s="10"/>
      <c r="C69" s="10"/>
      <c r="D69" s="10"/>
      <c r="E69" s="10"/>
      <c r="G69" s="10"/>
      <c r="H69" s="10"/>
      <c r="I69" s="10"/>
      <c r="J69" s="10"/>
    </row>
    <row r="70" spans="1:10" s="2" customFormat="1" ht="15.6" x14ac:dyDescent="0.3">
      <c r="A70" s="10"/>
      <c r="B70" s="10"/>
      <c r="C70" s="10"/>
      <c r="D70" s="10"/>
      <c r="E70" s="10"/>
      <c r="F70" s="10"/>
      <c r="G70" s="10"/>
      <c r="H70" s="10"/>
      <c r="I70" s="10"/>
      <c r="J70" s="10"/>
    </row>
    <row r="71" spans="1:10" s="2" customFormat="1" ht="15.6" x14ac:dyDescent="0.3">
      <c r="A71" s="10"/>
      <c r="B71" s="10"/>
      <c r="C71" s="10"/>
      <c r="D71" s="10"/>
      <c r="E71" s="10"/>
      <c r="F71" s="10"/>
      <c r="G71" s="10"/>
      <c r="H71" s="10"/>
      <c r="I71" s="10"/>
      <c r="J71" s="10"/>
    </row>
    <row r="72" spans="1:10" s="2" customFormat="1" ht="15.6" x14ac:dyDescent="0.3">
      <c r="A72" s="10"/>
      <c r="B72" s="10"/>
      <c r="C72" s="10"/>
      <c r="D72" s="10"/>
      <c r="E72" s="10"/>
      <c r="F72" s="10"/>
      <c r="G72" s="10"/>
      <c r="H72" s="10"/>
      <c r="I72" s="10"/>
      <c r="J72" s="10"/>
    </row>
    <row r="73" spans="1:10" s="2" customFormat="1" ht="15.6" x14ac:dyDescent="0.3">
      <c r="A73" s="10"/>
      <c r="B73" s="10"/>
      <c r="C73" s="10"/>
      <c r="D73" s="10"/>
      <c r="E73" s="10"/>
      <c r="F73" s="10"/>
      <c r="G73" s="10"/>
      <c r="H73" s="10"/>
      <c r="I73" s="10"/>
      <c r="J73" s="10"/>
    </row>
    <row r="74" spans="1:10" s="2" customFormat="1" ht="15.6" x14ac:dyDescent="0.3">
      <c r="A74" s="10"/>
      <c r="B74" s="10"/>
      <c r="C74" s="10"/>
      <c r="D74" s="10"/>
      <c r="E74" s="10"/>
      <c r="F74" s="10"/>
      <c r="G74" s="10"/>
      <c r="H74" s="10"/>
      <c r="I74" s="10"/>
      <c r="J74" s="10"/>
    </row>
    <row r="75" spans="1:10" s="2" customFormat="1" ht="15.6" x14ac:dyDescent="0.3">
      <c r="A75" s="10"/>
      <c r="B75" s="10"/>
      <c r="C75" s="10"/>
      <c r="D75" s="10"/>
      <c r="E75" s="10"/>
      <c r="F75" s="10"/>
      <c r="G75" s="10"/>
      <c r="H75" s="10"/>
      <c r="I75" s="10"/>
      <c r="J75" s="10"/>
    </row>
    <row r="76" spans="1:10" s="2" customFormat="1" ht="15.6" x14ac:dyDescent="0.3">
      <c r="A76" s="10"/>
      <c r="B76" s="10"/>
      <c r="C76" s="10"/>
      <c r="D76" s="10"/>
      <c r="E76" s="10"/>
      <c r="F76" s="10"/>
      <c r="G76" s="10"/>
      <c r="H76" s="10"/>
      <c r="I76" s="10"/>
      <c r="J76" s="10"/>
    </row>
    <row r="77" spans="1:10" s="2" customFormat="1" ht="15.6" x14ac:dyDescent="0.3">
      <c r="A77" s="10"/>
      <c r="B77" s="10"/>
      <c r="C77" s="10"/>
      <c r="D77" s="10"/>
      <c r="E77" s="10"/>
      <c r="F77" s="10"/>
      <c r="G77" s="10"/>
      <c r="H77" s="10"/>
      <c r="I77" s="10"/>
      <c r="J77" s="10"/>
    </row>
    <row r="78" spans="1:10" s="2" customFormat="1" ht="15.6" x14ac:dyDescent="0.3">
      <c r="A78" s="10"/>
      <c r="B78" s="10"/>
      <c r="C78" s="10"/>
      <c r="D78" s="10"/>
      <c r="E78" s="10"/>
      <c r="F78" s="10"/>
      <c r="G78" s="10"/>
      <c r="H78" s="10"/>
      <c r="I78" s="10"/>
      <c r="J78" s="10"/>
    </row>
    <row r="79" spans="1:10" s="2" customFormat="1" ht="15.6" x14ac:dyDescent="0.3">
      <c r="A79" s="10"/>
      <c r="B79" s="10"/>
      <c r="C79" s="10"/>
      <c r="D79" s="10"/>
      <c r="E79" s="10"/>
      <c r="F79" s="10"/>
      <c r="G79" s="10"/>
      <c r="H79" s="10"/>
      <c r="I79" s="10"/>
      <c r="J79" s="10"/>
    </row>
    <row r="80" spans="1:10" s="2" customFormat="1" ht="15.6" x14ac:dyDescent="0.3">
      <c r="A80" s="10"/>
      <c r="B80" s="10"/>
      <c r="C80" s="10"/>
      <c r="D80" s="10"/>
      <c r="E80" s="10"/>
      <c r="F80" s="10"/>
      <c r="G80" s="10"/>
      <c r="H80" s="10"/>
      <c r="I80" s="10"/>
      <c r="J80" s="10"/>
    </row>
    <row r="81" spans="1:10" s="2" customFormat="1" ht="15.6" x14ac:dyDescent="0.3">
      <c r="A81" s="10"/>
      <c r="B81" s="10"/>
      <c r="C81" s="10"/>
      <c r="D81" s="10"/>
      <c r="E81" s="10"/>
      <c r="F81" s="10"/>
      <c r="G81" s="10"/>
      <c r="H81" s="10"/>
      <c r="I81" s="10"/>
      <c r="J81" s="10"/>
    </row>
    <row r="82" spans="1:10" s="2" customFormat="1" ht="15.6" x14ac:dyDescent="0.3">
      <c r="A82" s="10"/>
      <c r="B82" s="10"/>
      <c r="C82" s="10"/>
      <c r="D82" s="10"/>
      <c r="E82" s="10"/>
      <c r="F82" s="10"/>
      <c r="G82" s="10"/>
      <c r="H82" s="10"/>
      <c r="I82" s="10"/>
      <c r="J82" s="10"/>
    </row>
    <row r="83" spans="1:10" s="2" customFormat="1" ht="15.6" x14ac:dyDescent="0.3">
      <c r="A83" s="10"/>
      <c r="B83" s="10"/>
      <c r="C83" s="10"/>
      <c r="D83" s="10"/>
      <c r="E83" s="10"/>
      <c r="F83" s="10"/>
      <c r="G83" s="10"/>
      <c r="H83" s="10"/>
      <c r="I83" s="10"/>
      <c r="J83" s="10"/>
    </row>
    <row r="84" spans="1:10" s="2" customFormat="1" ht="15.6" x14ac:dyDescent="0.3">
      <c r="A84" s="10"/>
      <c r="B84" s="10"/>
      <c r="C84" s="10"/>
      <c r="D84" s="10"/>
      <c r="E84" s="10"/>
      <c r="F84" s="10"/>
      <c r="G84" s="10"/>
      <c r="H84" s="10"/>
      <c r="I84" s="10"/>
      <c r="J84" s="10"/>
    </row>
    <row r="85" spans="1:10" s="2" customFormat="1" ht="15.6" x14ac:dyDescent="0.3">
      <c r="A85" s="10"/>
      <c r="B85" s="10"/>
      <c r="C85" s="10"/>
      <c r="D85" s="10"/>
      <c r="E85" s="10"/>
      <c r="F85" s="10"/>
      <c r="G85" s="10"/>
      <c r="H85" s="10"/>
      <c r="I85" s="10"/>
      <c r="J85" s="10"/>
    </row>
    <row r="86" spans="1:10" s="2" customFormat="1" ht="15.6" x14ac:dyDescent="0.3">
      <c r="A86" s="10"/>
      <c r="B86" s="10"/>
      <c r="C86" s="10"/>
      <c r="D86" s="10"/>
      <c r="E86" s="10"/>
      <c r="F86" s="10"/>
      <c r="G86" s="10"/>
      <c r="H86" s="10"/>
      <c r="I86" s="10"/>
      <c r="J86" s="10"/>
    </row>
    <row r="87" spans="1:10" s="2" customFormat="1" ht="15.6" x14ac:dyDescent="0.3">
      <c r="A87" s="10"/>
      <c r="B87" s="10"/>
      <c r="C87" s="10"/>
      <c r="D87" s="10"/>
      <c r="E87" s="10"/>
      <c r="F87" s="10"/>
      <c r="G87" s="10"/>
      <c r="H87" s="10"/>
      <c r="I87" s="10"/>
      <c r="J87" s="10"/>
    </row>
    <row r="88" spans="1:10" s="2" customFormat="1" ht="15.6" x14ac:dyDescent="0.3">
      <c r="A88" s="10"/>
      <c r="B88" s="10"/>
      <c r="C88" s="10"/>
      <c r="D88" s="10"/>
      <c r="E88" s="10"/>
      <c r="F88" s="10"/>
      <c r="G88" s="10"/>
      <c r="H88" s="10"/>
      <c r="I88" s="10"/>
      <c r="J88" s="10"/>
    </row>
    <row r="89" spans="1:10" s="2" customFormat="1" ht="15.6" x14ac:dyDescent="0.3">
      <c r="A89" s="10"/>
      <c r="B89" s="10"/>
      <c r="C89" s="10"/>
      <c r="D89" s="10"/>
      <c r="E89" s="10"/>
      <c r="F89" s="10"/>
      <c r="G89" s="10"/>
      <c r="H89" s="10"/>
      <c r="I89" s="10"/>
      <c r="J89" s="10"/>
    </row>
    <row r="90" spans="1:10" s="2" customFormat="1" ht="15.6" x14ac:dyDescent="0.3">
      <c r="A90" s="10"/>
      <c r="B90" s="10"/>
      <c r="C90" s="10"/>
      <c r="D90" s="10"/>
      <c r="E90" s="10"/>
      <c r="F90" s="10"/>
      <c r="G90" s="10"/>
      <c r="H90" s="10"/>
      <c r="I90" s="10"/>
      <c r="J90" s="10"/>
    </row>
    <row r="91" spans="1:10" s="2" customFormat="1" ht="15.6" x14ac:dyDescent="0.3">
      <c r="A91" s="10"/>
      <c r="B91" s="10"/>
      <c r="C91" s="10"/>
      <c r="D91" s="10"/>
      <c r="E91" s="10"/>
      <c r="F91" s="10"/>
      <c r="G91" s="10"/>
      <c r="H91" s="10"/>
      <c r="I91" s="10"/>
      <c r="J91" s="10"/>
    </row>
    <row r="92" spans="1:10" s="2" customFormat="1" ht="15.6" x14ac:dyDescent="0.3">
      <c r="A92" s="10"/>
      <c r="B92" s="10"/>
      <c r="C92" s="10"/>
      <c r="D92" s="10"/>
      <c r="E92" s="10"/>
      <c r="F92" s="10"/>
      <c r="G92" s="10"/>
      <c r="H92" s="10"/>
      <c r="I92" s="10"/>
      <c r="J92" s="10"/>
    </row>
    <row r="93" spans="1:10" s="2" customFormat="1" ht="15.6" x14ac:dyDescent="0.3">
      <c r="A93" s="10"/>
      <c r="B93" s="10"/>
      <c r="C93" s="10"/>
      <c r="D93" s="10"/>
      <c r="E93" s="10"/>
      <c r="F93" s="10"/>
      <c r="G93" s="10"/>
      <c r="H93" s="10"/>
      <c r="I93" s="10"/>
      <c r="J93" s="10"/>
    </row>
    <row r="94" spans="1:10" s="2" customFormat="1" ht="15.6" x14ac:dyDescent="0.3">
      <c r="A94" s="10"/>
      <c r="B94" s="10"/>
      <c r="C94" s="10"/>
      <c r="D94" s="10"/>
      <c r="E94" s="10"/>
      <c r="F94" s="10"/>
      <c r="G94" s="10"/>
      <c r="H94" s="10"/>
      <c r="I94" s="10"/>
      <c r="J94" s="10"/>
    </row>
    <row r="95" spans="1:10" s="2" customFormat="1" ht="15.6" x14ac:dyDescent="0.3">
      <c r="A95" s="10"/>
      <c r="B95" s="10"/>
      <c r="C95" s="10"/>
      <c r="D95" s="10"/>
      <c r="E95" s="10"/>
      <c r="F95" s="10"/>
      <c r="G95" s="10"/>
      <c r="H95" s="10"/>
      <c r="I95" s="10"/>
      <c r="J95" s="10"/>
    </row>
    <row r="96" spans="1:10" s="2" customFormat="1" ht="15.6" x14ac:dyDescent="0.3">
      <c r="A96" s="10"/>
      <c r="B96" s="10"/>
      <c r="C96" s="10"/>
      <c r="D96" s="10"/>
      <c r="E96" s="10"/>
      <c r="F96" s="10"/>
      <c r="G96" s="10"/>
      <c r="H96" s="10"/>
      <c r="I96" s="10"/>
      <c r="J96" s="10"/>
    </row>
    <row r="97" spans="1:10" s="2" customFormat="1" ht="15.6" x14ac:dyDescent="0.3">
      <c r="A97" s="10"/>
      <c r="B97" s="10"/>
      <c r="C97" s="10"/>
      <c r="D97" s="10"/>
      <c r="E97" s="10"/>
      <c r="F97" s="10"/>
      <c r="G97" s="10"/>
      <c r="H97" s="10"/>
      <c r="I97" s="10"/>
      <c r="J97" s="10"/>
    </row>
    <row r="98" spans="1:10" s="2" customFormat="1" ht="15.6" x14ac:dyDescent="0.3">
      <c r="A98" s="10"/>
      <c r="B98" s="10"/>
      <c r="C98" s="10"/>
      <c r="D98" s="10"/>
      <c r="E98" s="10"/>
      <c r="F98" s="10"/>
      <c r="G98" s="10"/>
      <c r="H98" s="10"/>
      <c r="I98" s="10"/>
      <c r="J98" s="10"/>
    </row>
    <row r="99" spans="1:10" s="2" customFormat="1" ht="15.6" x14ac:dyDescent="0.3">
      <c r="A99" s="10"/>
      <c r="B99" s="10"/>
      <c r="C99" s="10"/>
      <c r="D99" s="10"/>
      <c r="E99" s="10"/>
      <c r="F99" s="10"/>
      <c r="G99" s="10"/>
      <c r="H99" s="10"/>
      <c r="I99" s="10"/>
      <c r="J99" s="10"/>
    </row>
    <row r="100" spans="1:10" s="2" customFormat="1" ht="15.6" x14ac:dyDescent="0.3">
      <c r="A100" s="10"/>
      <c r="B100" s="10"/>
      <c r="C100" s="10"/>
      <c r="D100" s="10"/>
      <c r="E100" s="10"/>
      <c r="F100" s="10"/>
      <c r="G100" s="10"/>
      <c r="H100" s="10"/>
      <c r="I100" s="10"/>
      <c r="J100" s="10"/>
    </row>
    <row r="101" spans="1:10" s="2" customFormat="1" ht="15.6" x14ac:dyDescent="0.3">
      <c r="A101" s="10"/>
      <c r="B101" s="10"/>
      <c r="C101" s="10"/>
      <c r="D101" s="10"/>
      <c r="E101" s="10"/>
      <c r="F101" s="10"/>
      <c r="G101" s="10"/>
      <c r="H101" s="10"/>
      <c r="I101" s="10"/>
      <c r="J101" s="10"/>
    </row>
    <row r="102" spans="1:10" s="2" customFormat="1" ht="15.6" x14ac:dyDescent="0.3">
      <c r="A102" s="10"/>
      <c r="B102" s="10"/>
      <c r="C102" s="10"/>
      <c r="D102" s="10"/>
      <c r="E102" s="10"/>
      <c r="F102" s="10"/>
      <c r="G102" s="10"/>
      <c r="H102" s="10"/>
      <c r="I102" s="10"/>
      <c r="J102" s="10"/>
    </row>
    <row r="103" spans="1:10" s="2" customFormat="1" ht="15.6" x14ac:dyDescent="0.3">
      <c r="A103" s="10"/>
      <c r="B103" s="10"/>
      <c r="C103" s="10"/>
      <c r="D103" s="10"/>
      <c r="E103" s="10"/>
      <c r="F103" s="10"/>
      <c r="G103" s="10"/>
      <c r="H103" s="10"/>
      <c r="I103" s="10"/>
      <c r="J103" s="10"/>
    </row>
    <row r="104" spans="1:10" s="2" customFormat="1" ht="15.6" x14ac:dyDescent="0.3">
      <c r="A104" s="10"/>
      <c r="B104" s="10"/>
      <c r="C104" s="10"/>
      <c r="D104" s="10"/>
      <c r="E104" s="10"/>
      <c r="F104" s="10"/>
      <c r="G104" s="10"/>
      <c r="H104" s="10"/>
      <c r="I104" s="10"/>
      <c r="J104" s="10"/>
    </row>
    <row r="105" spans="1:10" s="2" customFormat="1" ht="15.6" x14ac:dyDescent="0.3">
      <c r="A105" s="10"/>
      <c r="B105" s="10"/>
      <c r="C105" s="10"/>
      <c r="D105" s="10"/>
      <c r="E105" s="10"/>
      <c r="F105" s="10"/>
      <c r="G105" s="10"/>
      <c r="H105" s="10"/>
      <c r="I105" s="10"/>
      <c r="J105" s="10"/>
    </row>
    <row r="106" spans="1:10" s="2" customFormat="1" ht="15.6" x14ac:dyDescent="0.3">
      <c r="A106" s="10"/>
      <c r="B106" s="10"/>
      <c r="C106" s="10"/>
      <c r="D106" s="10"/>
      <c r="E106" s="10"/>
      <c r="F106" s="10"/>
      <c r="G106" s="10"/>
      <c r="H106" s="10"/>
      <c r="I106" s="10"/>
      <c r="J106" s="10"/>
    </row>
    <row r="107" spans="1:10" s="2" customFormat="1" ht="15.6" x14ac:dyDescent="0.3">
      <c r="A107" s="10"/>
      <c r="B107" s="10"/>
      <c r="C107" s="10"/>
      <c r="D107" s="10"/>
      <c r="E107" s="10"/>
      <c r="F107" s="10"/>
      <c r="G107" s="10"/>
      <c r="H107" s="10"/>
      <c r="I107" s="10"/>
      <c r="J107" s="10"/>
    </row>
    <row r="108" spans="1:10" s="2" customFormat="1" ht="15.6" x14ac:dyDescent="0.3">
      <c r="A108" s="10"/>
      <c r="B108" s="10"/>
      <c r="C108" s="10"/>
      <c r="D108" s="10"/>
      <c r="E108" s="10"/>
      <c r="F108" s="10"/>
      <c r="G108" s="10"/>
      <c r="H108" s="10"/>
      <c r="I108" s="10"/>
      <c r="J108" s="10"/>
    </row>
    <row r="109" spans="1:10" s="2" customFormat="1" ht="15.6" x14ac:dyDescent="0.3">
      <c r="A109" s="10"/>
      <c r="B109" s="10"/>
      <c r="C109" s="10"/>
      <c r="D109" s="10"/>
      <c r="E109" s="10"/>
      <c r="F109" s="10"/>
      <c r="G109" s="10"/>
      <c r="H109" s="10"/>
      <c r="I109" s="10"/>
      <c r="J109" s="10"/>
    </row>
    <row r="110" spans="1:10" s="2" customFormat="1" ht="15.6" x14ac:dyDescent="0.3">
      <c r="A110" s="10"/>
      <c r="B110" s="10"/>
      <c r="C110" s="10"/>
      <c r="D110" s="10"/>
      <c r="E110" s="10"/>
      <c r="F110" s="10"/>
      <c r="G110" s="10"/>
      <c r="H110" s="10"/>
      <c r="I110" s="10"/>
      <c r="J110" s="10"/>
    </row>
    <row r="111" spans="1:10" s="2" customFormat="1" ht="15.6" x14ac:dyDescent="0.3">
      <c r="A111" s="10"/>
      <c r="B111" s="10"/>
      <c r="C111" s="10"/>
      <c r="D111" s="10"/>
      <c r="E111" s="10"/>
      <c r="F111" s="10"/>
      <c r="G111" s="10"/>
      <c r="H111" s="10"/>
      <c r="I111" s="10"/>
      <c r="J111" s="10"/>
    </row>
    <row r="112" spans="1:10" s="2" customFormat="1" ht="15.6" x14ac:dyDescent="0.3">
      <c r="A112" s="10"/>
      <c r="B112" s="10"/>
      <c r="C112" s="10"/>
      <c r="D112" s="10"/>
      <c r="E112" s="10"/>
      <c r="F112" s="10"/>
      <c r="G112" s="10"/>
      <c r="H112" s="10"/>
      <c r="I112" s="10"/>
      <c r="J112" s="10"/>
    </row>
    <row r="113" spans="1:10" s="2" customFormat="1" ht="15.6" x14ac:dyDescent="0.3">
      <c r="A113" s="10"/>
      <c r="B113" s="10"/>
      <c r="C113" s="10"/>
      <c r="D113" s="10"/>
      <c r="E113" s="10"/>
      <c r="F113" s="10"/>
      <c r="G113" s="10"/>
      <c r="H113" s="10"/>
      <c r="I113" s="10"/>
      <c r="J113" s="10"/>
    </row>
    <row r="114" spans="1:10" s="2" customFormat="1" ht="15.6" x14ac:dyDescent="0.3">
      <c r="A114" s="10"/>
      <c r="B114" s="10"/>
      <c r="C114" s="10"/>
      <c r="D114" s="10"/>
      <c r="E114" s="10"/>
      <c r="F114" s="10"/>
      <c r="G114" s="10"/>
      <c r="H114" s="10"/>
      <c r="I114" s="10"/>
      <c r="J114" s="10"/>
    </row>
    <row r="115" spans="1:10" s="2" customFormat="1" ht="15.6" x14ac:dyDescent="0.3">
      <c r="A115" s="10"/>
      <c r="B115" s="10"/>
      <c r="C115" s="10"/>
      <c r="D115" s="10"/>
      <c r="E115" s="10"/>
      <c r="F115" s="10"/>
      <c r="G115" s="10"/>
      <c r="H115" s="10"/>
      <c r="I115" s="10"/>
      <c r="J115" s="10"/>
    </row>
    <row r="116" spans="1:10" s="2" customFormat="1" ht="15.6" x14ac:dyDescent="0.3">
      <c r="A116" s="10"/>
      <c r="B116" s="10"/>
      <c r="C116" s="10"/>
      <c r="D116" s="10"/>
      <c r="E116" s="10"/>
      <c r="F116" s="10"/>
      <c r="G116" s="10"/>
      <c r="H116" s="10"/>
      <c r="I116" s="10"/>
      <c r="J116" s="10"/>
    </row>
    <row r="117" spans="1:10" s="2" customFormat="1" ht="15.6" x14ac:dyDescent="0.3">
      <c r="A117" s="10"/>
      <c r="B117" s="10"/>
      <c r="C117" s="10"/>
      <c r="D117" s="10"/>
      <c r="E117" s="10"/>
      <c r="F117" s="10"/>
      <c r="G117" s="10"/>
      <c r="H117" s="10"/>
      <c r="I117" s="10"/>
      <c r="J117" s="10"/>
    </row>
    <row r="118" spans="1:10" s="2" customFormat="1" ht="15.6" x14ac:dyDescent="0.3">
      <c r="A118" s="10"/>
      <c r="B118" s="10"/>
      <c r="C118" s="10"/>
      <c r="D118" s="10"/>
      <c r="E118" s="10"/>
      <c r="F118" s="10"/>
      <c r="G118" s="10"/>
      <c r="H118" s="10"/>
      <c r="I118" s="10"/>
      <c r="J118" s="10"/>
    </row>
    <row r="119" spans="1:10" s="2" customFormat="1" ht="15.6" x14ac:dyDescent="0.3">
      <c r="A119" s="10"/>
      <c r="B119" s="10"/>
      <c r="C119" s="10"/>
      <c r="D119" s="10"/>
      <c r="E119" s="10"/>
      <c r="F119" s="10"/>
      <c r="G119" s="10"/>
      <c r="H119" s="10"/>
      <c r="I119" s="10"/>
      <c r="J119" s="10"/>
    </row>
    <row r="120" spans="1:10" s="2" customFormat="1" ht="15.6" x14ac:dyDescent="0.3">
      <c r="A120" s="10"/>
      <c r="B120" s="10"/>
      <c r="C120" s="10"/>
      <c r="D120" s="10"/>
      <c r="E120" s="10"/>
      <c r="F120" s="10"/>
      <c r="G120" s="10"/>
      <c r="H120" s="10"/>
      <c r="I120" s="10"/>
      <c r="J120" s="10"/>
    </row>
    <row r="121" spans="1:10" s="2" customFormat="1" ht="15.6" x14ac:dyDescent="0.3">
      <c r="A121" s="10"/>
      <c r="B121" s="10"/>
      <c r="C121" s="10"/>
      <c r="D121" s="10"/>
      <c r="E121" s="10"/>
      <c r="F121" s="10"/>
      <c r="G121" s="10"/>
      <c r="H121" s="10"/>
      <c r="I121" s="10"/>
      <c r="J121" s="10"/>
    </row>
    <row r="122" spans="1:10" s="2" customFormat="1" ht="15.6" x14ac:dyDescent="0.3">
      <c r="A122" s="10"/>
      <c r="B122" s="10"/>
      <c r="C122" s="10"/>
      <c r="D122" s="10"/>
      <c r="E122" s="10"/>
      <c r="F122" s="10"/>
      <c r="G122" s="10"/>
      <c r="H122" s="10"/>
      <c r="I122" s="10"/>
      <c r="J122" s="10"/>
    </row>
    <row r="123" spans="1:10" s="2" customFormat="1" ht="15.6" x14ac:dyDescent="0.3">
      <c r="A123" s="10"/>
      <c r="B123" s="10"/>
      <c r="C123" s="10"/>
      <c r="D123" s="10"/>
      <c r="E123" s="10"/>
      <c r="F123" s="10"/>
      <c r="G123" s="10"/>
      <c r="H123" s="10"/>
      <c r="I123" s="10"/>
      <c r="J123" s="10"/>
    </row>
    <row r="124" spans="1:10" s="2" customFormat="1" ht="15.6" x14ac:dyDescent="0.3">
      <c r="A124" s="10"/>
      <c r="B124" s="10"/>
      <c r="C124" s="10"/>
      <c r="D124" s="10"/>
      <c r="E124" s="10"/>
      <c r="F124" s="10"/>
      <c r="G124" s="10"/>
      <c r="H124" s="10"/>
      <c r="I124" s="10"/>
      <c r="J124" s="10"/>
    </row>
    <row r="125" spans="1:10" s="2" customFormat="1" ht="15.6" x14ac:dyDescent="0.3">
      <c r="A125" s="10"/>
      <c r="B125" s="10"/>
      <c r="C125" s="10"/>
      <c r="D125" s="10"/>
      <c r="E125" s="10"/>
      <c r="F125" s="10"/>
      <c r="G125" s="10"/>
      <c r="H125" s="10"/>
      <c r="I125" s="10"/>
      <c r="J125" s="10"/>
    </row>
    <row r="126" spans="1:10" s="2" customFormat="1" ht="15.6" x14ac:dyDescent="0.3">
      <c r="A126" s="10"/>
      <c r="B126" s="10"/>
      <c r="C126" s="10"/>
      <c r="D126" s="10"/>
      <c r="E126" s="10"/>
      <c r="F126" s="10"/>
      <c r="G126" s="10"/>
      <c r="H126" s="10"/>
      <c r="I126" s="10"/>
      <c r="J126" s="10"/>
    </row>
    <row r="127" spans="1:10" s="2" customFormat="1" ht="15.6" x14ac:dyDescent="0.3">
      <c r="A127" s="10"/>
      <c r="B127" s="10"/>
      <c r="C127" s="10"/>
      <c r="D127" s="10"/>
      <c r="E127" s="10"/>
      <c r="F127" s="10"/>
      <c r="G127" s="10"/>
      <c r="H127" s="10"/>
      <c r="I127" s="10"/>
      <c r="J127" s="10"/>
    </row>
    <row r="128" spans="1:10" s="2" customFormat="1" ht="15.6" x14ac:dyDescent="0.3">
      <c r="A128" s="10"/>
      <c r="B128" s="10"/>
      <c r="C128" s="10"/>
      <c r="D128" s="10"/>
      <c r="E128" s="10"/>
      <c r="F128" s="10"/>
      <c r="G128" s="10"/>
      <c r="H128" s="10"/>
      <c r="I128" s="10"/>
      <c r="J128" s="10"/>
    </row>
    <row r="129" spans="1:10" s="2" customFormat="1" ht="15.6" x14ac:dyDescent="0.3">
      <c r="A129" s="10"/>
      <c r="B129" s="10"/>
      <c r="C129" s="10"/>
      <c r="D129" s="10"/>
      <c r="E129" s="10"/>
      <c r="F129" s="10"/>
      <c r="G129" s="10"/>
      <c r="H129" s="10"/>
      <c r="I129" s="10"/>
      <c r="J129" s="10"/>
    </row>
    <row r="130" spans="1:10" s="2" customFormat="1" ht="15.6" x14ac:dyDescent="0.3">
      <c r="A130" s="10"/>
      <c r="B130" s="10"/>
      <c r="C130" s="10"/>
      <c r="D130" s="10"/>
      <c r="E130" s="10"/>
      <c r="F130" s="10"/>
      <c r="G130" s="10"/>
      <c r="H130" s="10"/>
      <c r="I130" s="10"/>
      <c r="J130" s="10"/>
    </row>
    <row r="131" spans="1:10" s="2" customFormat="1" ht="15.6" x14ac:dyDescent="0.3">
      <c r="A131" s="10"/>
      <c r="B131" s="10"/>
      <c r="C131" s="10"/>
      <c r="D131" s="10"/>
      <c r="E131" s="10"/>
      <c r="F131" s="10"/>
      <c r="G131" s="10"/>
      <c r="H131" s="10"/>
      <c r="I131" s="10"/>
      <c r="J131" s="10"/>
    </row>
    <row r="132" spans="1:10" s="2" customFormat="1" ht="15.6" x14ac:dyDescent="0.3">
      <c r="A132" s="10"/>
      <c r="B132" s="10"/>
      <c r="C132" s="10"/>
      <c r="D132" s="10"/>
      <c r="E132" s="10"/>
      <c r="F132" s="10"/>
      <c r="G132" s="10"/>
      <c r="H132" s="10"/>
      <c r="I132" s="10"/>
      <c r="J132" s="10"/>
    </row>
    <row r="133" spans="1:10" s="2" customFormat="1" ht="15.6" x14ac:dyDescent="0.3">
      <c r="A133" s="10"/>
      <c r="B133" s="10"/>
      <c r="C133" s="10"/>
      <c r="D133" s="10"/>
      <c r="E133" s="10"/>
      <c r="F133" s="10"/>
      <c r="G133" s="10"/>
      <c r="H133" s="10"/>
      <c r="I133" s="10"/>
      <c r="J133" s="10"/>
    </row>
    <row r="134" spans="1:10" s="2" customFormat="1" ht="15.6" x14ac:dyDescent="0.3">
      <c r="A134" s="10"/>
      <c r="B134" s="10"/>
      <c r="C134" s="10"/>
      <c r="D134" s="10"/>
      <c r="E134" s="10"/>
      <c r="F134" s="10"/>
      <c r="G134" s="10"/>
      <c r="H134" s="10"/>
      <c r="I134" s="10"/>
      <c r="J134" s="10"/>
    </row>
    <row r="135" spans="1:10" s="2" customFormat="1" ht="15.6" x14ac:dyDescent="0.3">
      <c r="A135" s="10"/>
      <c r="B135" s="10"/>
      <c r="C135" s="10"/>
      <c r="D135" s="10"/>
      <c r="E135" s="10"/>
      <c r="F135" s="10"/>
      <c r="G135" s="10"/>
      <c r="H135" s="10"/>
      <c r="I135" s="10"/>
      <c r="J135" s="10"/>
    </row>
    <row r="136" spans="1:10" s="2" customFormat="1" ht="15.6" x14ac:dyDescent="0.3">
      <c r="A136" s="10"/>
      <c r="B136" s="10"/>
      <c r="F136" s="10"/>
      <c r="G136" s="10"/>
      <c r="H136" s="10"/>
      <c r="I136" s="10"/>
      <c r="J136" s="10"/>
    </row>
    <row r="137" spans="1:10" s="2" customFormat="1" ht="15.6" x14ac:dyDescent="0.3">
      <c r="A137" s="10"/>
      <c r="B137" s="10"/>
      <c r="H137" s="10"/>
      <c r="I137" s="10"/>
      <c r="J137" s="10"/>
    </row>
    <row r="138" spans="1:10" s="2" customFormat="1" ht="15.6" x14ac:dyDescent="0.3">
      <c r="A138" s="10"/>
      <c r="B138" s="10"/>
      <c r="I138" s="10"/>
      <c r="J138" s="10"/>
    </row>
    <row r="139" spans="1:10" s="2" customFormat="1" ht="15.6" x14ac:dyDescent="0.3">
      <c r="A139" s="10"/>
      <c r="B139" s="10"/>
      <c r="I139" s="10"/>
      <c r="J139" s="10"/>
    </row>
    <row r="140" spans="1:10" s="2" customFormat="1" ht="15.6" x14ac:dyDescent="0.3"/>
    <row r="141" spans="1:10" s="2" customFormat="1" ht="15.6" x14ac:dyDescent="0.3"/>
    <row r="142" spans="1:10" s="2" customFormat="1" ht="15.6" x14ac:dyDescent="0.3"/>
    <row r="143" spans="1:10" s="2" customFormat="1" ht="15.6" x14ac:dyDescent="0.3"/>
    <row r="144" spans="1:10" s="2" customFormat="1" ht="15.6" x14ac:dyDescent="0.3">
      <c r="C144" s="3"/>
      <c r="D144" s="3"/>
      <c r="E144" s="3"/>
    </row>
    <row r="145" spans="3:8" s="2" customFormat="1" ht="15.6" x14ac:dyDescent="0.3">
      <c r="C145" s="3"/>
      <c r="D145" s="3"/>
      <c r="E145" s="3"/>
      <c r="F145" s="3"/>
      <c r="G145" s="3"/>
    </row>
    <row r="146" spans="3:8" s="2" customFormat="1" ht="15.6" x14ac:dyDescent="0.3">
      <c r="C146" s="3"/>
      <c r="D146" s="3"/>
      <c r="E146" s="3"/>
      <c r="F146" s="3"/>
      <c r="G146" s="3"/>
      <c r="H146" s="3"/>
    </row>
    <row r="147" spans="3:8" s="2" customFormat="1" ht="15.6" x14ac:dyDescent="0.3">
      <c r="C147" s="3"/>
      <c r="D147" s="3"/>
      <c r="E147" s="3"/>
      <c r="F147" s="3"/>
      <c r="G147" s="3"/>
      <c r="H147" s="3"/>
    </row>
  </sheetData>
  <mergeCells count="46">
    <mergeCell ref="F4:H4"/>
    <mergeCell ref="A1:J1"/>
    <mergeCell ref="A2:J2"/>
    <mergeCell ref="C39:D39"/>
    <mergeCell ref="C24:D24"/>
    <mergeCell ref="F26:G26"/>
    <mergeCell ref="C16:E16"/>
    <mergeCell ref="C18:D18"/>
    <mergeCell ref="C19:D19"/>
    <mergeCell ref="C20:E20"/>
    <mergeCell ref="C4:E4"/>
    <mergeCell ref="L25:N25"/>
    <mergeCell ref="L26:N26"/>
    <mergeCell ref="M28:N28"/>
    <mergeCell ref="L19:N19"/>
    <mergeCell ref="L20:N20"/>
    <mergeCell ref="L22:N22"/>
    <mergeCell ref="L24:N24"/>
    <mergeCell ref="L23:N23"/>
    <mergeCell ref="D5:E5"/>
    <mergeCell ref="G5:H5"/>
    <mergeCell ref="C57:E57"/>
    <mergeCell ref="C41:F41"/>
    <mergeCell ref="F16:G16"/>
    <mergeCell ref="C22:D22"/>
    <mergeCell ref="C26:E26"/>
    <mergeCell ref="C27:D27"/>
    <mergeCell ref="C28:D28"/>
    <mergeCell ref="C29:D29"/>
    <mergeCell ref="C30:D30"/>
    <mergeCell ref="C31:D31"/>
    <mergeCell ref="C32:D32"/>
    <mergeCell ref="C36:D36"/>
    <mergeCell ref="C37:D37"/>
    <mergeCell ref="C33:D33"/>
    <mergeCell ref="C40:F40"/>
    <mergeCell ref="C43:D43"/>
    <mergeCell ref="F43:G43"/>
    <mergeCell ref="C34:D34"/>
    <mergeCell ref="C35:D35"/>
    <mergeCell ref="C54:F54"/>
    <mergeCell ref="C55:F55"/>
    <mergeCell ref="C56:F56"/>
    <mergeCell ref="C58:E58"/>
    <mergeCell ref="C60:D60"/>
    <mergeCell ref="F60:G6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Bilancio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NB01</cp:lastModifiedBy>
  <dcterms:created xsi:type="dcterms:W3CDTF">2015-06-05T18:17:20Z</dcterms:created>
  <dcterms:modified xsi:type="dcterms:W3CDTF">2023-09-28T09:08:51Z</dcterms:modified>
</cp:coreProperties>
</file>